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varga\Downloads\"/>
    </mc:Choice>
  </mc:AlternateContent>
  <bookViews>
    <workbookView xWindow="0" yWindow="0" windowWidth="28800" windowHeight="12330"/>
  </bookViews>
  <sheets>
    <sheet name="Exercise 1" sheetId="1" r:id="rId1"/>
    <sheet name="Exercise 2" sheetId="2" r:id="rId2"/>
    <sheet name="Exercise 3" sheetId="3" r:id="rId3"/>
    <sheet name="Exercise 4 (optional)" sheetId="4" r:id="rId4"/>
  </sheets>
  <calcPr calcId="162913"/>
</workbook>
</file>

<file path=xl/calcChain.xml><?xml version="1.0" encoding="utf-8"?>
<calcChain xmlns="http://schemas.openxmlformats.org/spreadsheetml/2006/main">
  <c r="H23" i="3" l="1"/>
  <c r="H22" i="3"/>
  <c r="D18" i="3"/>
  <c r="D12" i="3"/>
  <c r="D13" i="3" s="1"/>
  <c r="D16" i="3"/>
  <c r="D15" i="3"/>
  <c r="D14" i="3"/>
  <c r="D11" i="3"/>
  <c r="D10" i="3"/>
  <c r="I29" i="2"/>
  <c r="I26" i="2"/>
  <c r="I27" i="2"/>
  <c r="I28" i="2"/>
  <c r="I25" i="2"/>
  <c r="I23" i="2"/>
  <c r="J23" i="2" s="1"/>
  <c r="I24" i="2"/>
  <c r="J24" i="2" s="1"/>
  <c r="I22" i="2"/>
  <c r="J22" i="2" s="1"/>
  <c r="F16" i="2"/>
  <c r="F18" i="2" s="1"/>
  <c r="F13" i="2"/>
  <c r="F12" i="2"/>
  <c r="F11" i="2"/>
  <c r="F21" i="2" s="1"/>
  <c r="D21" i="1"/>
  <c r="D19" i="1"/>
  <c r="D17" i="1"/>
  <c r="J27" i="2" l="1"/>
  <c r="J29" i="2"/>
  <c r="J26" i="2"/>
  <c r="J25" i="2"/>
  <c r="J28" i="2"/>
</calcChain>
</file>

<file path=xl/sharedStrings.xml><?xml version="1.0" encoding="utf-8"?>
<sst xmlns="http://schemas.openxmlformats.org/spreadsheetml/2006/main" count="59" uniqueCount="45">
  <si>
    <t>ρ</t>
  </si>
  <si>
    <t>σρ</t>
  </si>
  <si>
    <t>d</t>
  </si>
  <si>
    <t>σd</t>
  </si>
  <si>
    <t>h</t>
  </si>
  <si>
    <t>σh</t>
  </si>
  <si>
    <t>∆ρ</t>
  </si>
  <si>
    <t>∆d</t>
  </si>
  <si>
    <t>∆h</t>
  </si>
  <si>
    <t>kg/m^3</t>
  </si>
  <si>
    <t>m</t>
  </si>
  <si>
    <t>kg</t>
  </si>
  <si>
    <t>σm</t>
  </si>
  <si>
    <t>∆m</t>
  </si>
  <si>
    <t>n</t>
  </si>
  <si>
    <t>p</t>
  </si>
  <si>
    <t>%</t>
  </si>
  <si>
    <t>a</t>
  </si>
  <si>
    <t>h = ( 2%)</t>
  </si>
  <si>
    <t>(p+1)/2</t>
  </si>
  <si>
    <t>lambda</t>
  </si>
  <si>
    <t>U</t>
  </si>
  <si>
    <t>V</t>
  </si>
  <si>
    <t>∆U</t>
  </si>
  <si>
    <t>q/k</t>
  </si>
  <si>
    <t>T</t>
  </si>
  <si>
    <t>K</t>
  </si>
  <si>
    <t>∆T</t>
  </si>
  <si>
    <t>hours</t>
  </si>
  <si>
    <t>Average</t>
  </si>
  <si>
    <t>The result of the measurement:</t>
  </si>
  <si>
    <t>St. deviation</t>
  </si>
  <si>
    <t>No.</t>
  </si>
  <si>
    <t>lambda Student</t>
  </si>
  <si>
    <t>Sample st. deviation</t>
  </si>
  <si>
    <t>Filling weights [kg]</t>
  </si>
  <si>
    <t>These values are given in the text.</t>
  </si>
  <si>
    <t>The drying time of the paint is 1.25 +/- 0.08 hours at the significance level of p=98%.</t>
  </si>
  <si>
    <r>
      <t xml:space="preserve">Since the standard deviation is known, we calculate </t>
    </r>
    <r>
      <rPr>
        <sz val="11"/>
        <color theme="1"/>
        <rFont val="Calibri"/>
        <family val="2"/>
        <charset val="238"/>
      </rPr>
      <t>λ from the Standard Normal distribution</t>
    </r>
  </si>
  <si>
    <t>The weight of a detergent is 1.52 +/- 0.04 kg.</t>
  </si>
  <si>
    <t>lambda_st</t>
  </si>
  <si>
    <t>--&gt; at least n=36 measurements are required to go below the 2% relative error</t>
  </si>
  <si>
    <t>This is the average value</t>
  </si>
  <si>
    <t>Result:</t>
  </si>
  <si>
    <t>The weight of the fluid in the cylinder is m = 6.28 +/- 0.1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</si>
</sst>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2" fontId="0" fillId="0" borderId="0" xfId="0" applyNumberFormat="1"/>
    <xf numFmtId="0" fontId="0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Fill="1"/>
    <xf numFmtId="0" fontId="0" fillId="0" borderId="0" xfId="0" applyFill="1"/>
    <xf numFmtId="0" fontId="1" fillId="0" borderId="0" xfId="0" applyFont="1" applyFill="1"/>
    <xf numFmtId="0" fontId="0" fillId="0" borderId="0" xfId="0" applyAlignment="1">
      <alignment horizontal="center" vertical="center" wrapText="1"/>
    </xf>
    <xf numFmtId="10" fontId="0" fillId="0" borderId="0" xfId="0" applyNumberFormat="1"/>
    <xf numFmtId="9" fontId="0" fillId="0" borderId="0" xfId="0" applyNumberFormat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quotePrefix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1</xdr:row>
      <xdr:rowOff>180976</xdr:rowOff>
    </xdr:from>
    <xdr:to>
      <xdr:col>7</xdr:col>
      <xdr:colOff>676275</xdr:colOff>
      <xdr:row>7</xdr:row>
      <xdr:rowOff>142875</xdr:rowOff>
    </xdr:to>
    <xdr:sp macro="" textlink="">
      <xdr:nvSpPr>
        <xdr:cNvPr id="2" name="Szövegdoboz 1"/>
        <xdr:cNvSpPr txBox="1"/>
      </xdr:nvSpPr>
      <xdr:spPr>
        <a:xfrm>
          <a:off x="1038225" y="371476"/>
          <a:ext cx="4962525" cy="11048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drying time of an oil paint was investigated. n = 150 observations</a:t>
          </a:r>
          <a:r>
            <a:rPr lang="hu-H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were made, the average drying time was 1.25 hours. The standard deviation is known to be 0.41 hours.</a:t>
          </a:r>
          <a:endParaRPr lang="hu-H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hu-H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Calculate the result of the measurement using the average and the confidence limits at</a:t>
          </a:r>
          <a:r>
            <a:rPr lang="hu-H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significance level of 98%!</a:t>
          </a:r>
          <a:r>
            <a:rPr lang="hu-H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  	</a:t>
          </a:r>
          <a:endParaRPr lang="hu-HU">
            <a:effectLst/>
          </a:endParaRPr>
        </a:p>
      </xdr:txBody>
    </xdr:sp>
    <xdr:clientData/>
  </xdr:twoCellAnchor>
  <xdr:twoCellAnchor>
    <xdr:from>
      <xdr:col>8</xdr:col>
      <xdr:colOff>85724</xdr:colOff>
      <xdr:row>2</xdr:row>
      <xdr:rowOff>19049</xdr:rowOff>
    </xdr:from>
    <xdr:to>
      <xdr:col>14</xdr:col>
      <xdr:colOff>142875</xdr:colOff>
      <xdr:row>13</xdr:row>
      <xdr:rowOff>66674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Szövegdoboz 2"/>
            <xdr:cNvSpPr txBox="1"/>
          </xdr:nvSpPr>
          <xdr:spPr>
            <a:xfrm>
              <a:off x="6143624" y="400049"/>
              <a:ext cx="3714751" cy="2143125"/>
            </a:xfrm>
            <a:prstGeom prst="rect">
              <a:avLst/>
            </a:prstGeom>
            <a:solidFill>
              <a:schemeClr val="accent2">
                <a:lumMod val="20000"/>
                <a:lumOff val="80000"/>
              </a:schemeClr>
            </a:solidFill>
            <a:ln/>
          </xdr:spPr>
          <xdr:style>
            <a:lnRef idx="2">
              <a:schemeClr val="accent2"/>
            </a:lnRef>
            <a:fillRef idx="1">
              <a:schemeClr val="lt1"/>
            </a:fillRef>
            <a:effectRef idx="0">
              <a:schemeClr val="accent2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hu-HU" sz="1100"/>
                <a:t>Konfidence interval</a:t>
              </a:r>
              <a:r>
                <a:rPr lang="hu-HU" sz="1100" baseline="0"/>
                <a:t>, known standard deviation.</a:t>
              </a:r>
            </a:p>
            <a:p>
              <a:endParaRPr lang="hu-HU" sz="1100" baseline="0"/>
            </a:p>
            <a:p>
              <a:r>
                <a:rPr lang="hu-HU" sz="1100" baseline="0"/>
                <a:t>The centre of the confidence interval is the average (AVERGE)</a:t>
              </a:r>
            </a:p>
            <a:p>
              <a:r>
                <a:rPr lang="hu-HU" sz="1100" baseline="0"/>
                <a:t>The radius of the confidence interval is </a:t>
              </a:r>
            </a:p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hu-HU" sz="1100" b="0" i="1" baseline="0">
                        <a:latin typeface="Cambria Math" panose="02040503050406030204" pitchFamily="18" charset="0"/>
                      </a:rPr>
                      <m:t>𝑎</m:t>
                    </m:r>
                    <m:r>
                      <a:rPr lang="hu-HU" sz="1100" b="0" i="1" baseline="0">
                        <a:latin typeface="Cambria Math" panose="02040503050406030204" pitchFamily="18" charset="0"/>
                      </a:rPr>
                      <m:t>=</m:t>
                    </m:r>
                    <m:r>
                      <a:rPr lang="hu-HU" sz="1100" b="0" i="1" baseline="0">
                        <a:latin typeface="Cambria Math" panose="02040503050406030204" pitchFamily="18" charset="0"/>
                      </a:rPr>
                      <m:t>𝜆</m:t>
                    </m:r>
                    <m:f>
                      <m:fPr>
                        <m:ctrlPr>
                          <a:rPr lang="hu-HU" sz="1100" b="0" i="1" baseline="0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hu-HU" sz="1100" b="0" i="1" baseline="0">
                            <a:latin typeface="Cambria Math" panose="02040503050406030204" pitchFamily="18" charset="0"/>
                          </a:rPr>
                          <m:t>𝜎</m:t>
                        </m:r>
                      </m:num>
                      <m:den>
                        <m:rad>
                          <m:radPr>
                            <m:degHide m:val="on"/>
                            <m:ctrlPr>
                              <a:rPr lang="hu-HU" sz="1100" b="0" i="1" baseline="0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r>
                              <a:rPr lang="hu-HU" sz="1100" b="0" i="1" baseline="0">
                                <a:latin typeface="Cambria Math" panose="02040503050406030204" pitchFamily="18" charset="0"/>
                              </a:rPr>
                              <m:t>𝑛</m:t>
                            </m:r>
                          </m:e>
                        </m:rad>
                      </m:den>
                    </m:f>
                  </m:oMath>
                </m:oMathPara>
              </a14:m>
              <a:endParaRPr lang="hu-HU" sz="1100"/>
            </a:p>
            <a:p>
              <a:r>
                <a:rPr lang="hu-HU" sz="1100"/>
                <a:t>Here</a:t>
              </a:r>
              <a:r>
                <a:rPr lang="hu-HU" sz="1100" baseline="0"/>
                <a:t> </a:t>
              </a:r>
              <a:endParaRPr lang="hu-HU" sz="1100" b="0" i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14:m>
                <m:oMath xmlns:m="http://schemas.openxmlformats.org/officeDocument/2006/math">
                  <m:r>
                    <a:rPr lang="hu-HU" sz="1100" b="0" i="1" baseline="0">
                      <a:solidFill>
                        <a:schemeClr val="dk1"/>
                      </a:solidFill>
                      <a:effectLst/>
                      <a:latin typeface="+mn-lt"/>
                      <a:ea typeface="+mn-ea"/>
                      <a:cs typeface="+mn-cs"/>
                    </a:rPr>
                    <m:t>𝜆</m:t>
                  </m:r>
                </m:oMath>
              </a14:m>
              <a:r>
                <a:rPr lang="hu-HU" sz="1100"/>
                <a:t>=NORM.S.INV((p+1)/2)</a:t>
              </a:r>
            </a:p>
            <a:p>
              <a14:m>
                <m:oMath xmlns:m="http://schemas.openxmlformats.org/officeDocument/2006/math">
                  <m:r>
                    <a:rPr lang="hu-HU" sz="1100" b="0" i="1" baseline="0">
                      <a:solidFill>
                        <a:schemeClr val="dk1"/>
                      </a:solidFill>
                      <a:effectLst/>
                      <a:latin typeface="+mn-lt"/>
                      <a:ea typeface="+mn-ea"/>
                      <a:cs typeface="+mn-cs"/>
                    </a:rPr>
                    <m:t>𝜎</m:t>
                  </m:r>
                </m:oMath>
              </a14:m>
              <a:r>
                <a:rPr lang="hu-HU" sz="1100"/>
                <a:t> is the standard deviation</a:t>
              </a:r>
            </a:p>
            <a:p>
              <a14:m>
                <m:oMath xmlns:m="http://schemas.openxmlformats.org/officeDocument/2006/math">
                  <m:r>
                    <a:rPr lang="hu-HU" sz="1100" b="0" i="1" baseline="0">
                      <a:solidFill>
                        <a:schemeClr val="dk1"/>
                      </a:solidFill>
                      <a:effectLst/>
                      <a:latin typeface="+mn-lt"/>
                      <a:ea typeface="+mn-ea"/>
                      <a:cs typeface="+mn-cs"/>
                    </a:rPr>
                    <m:t>𝑛</m:t>
                  </m:r>
                </m:oMath>
              </a14:m>
              <a:r>
                <a:rPr lang="hu-HU" sz="1100"/>
                <a:t> is the number of measurements</a:t>
              </a:r>
            </a:p>
            <a:p>
              <a:r>
                <a:rPr lang="hu-HU" sz="1100"/>
                <a:t>p</a:t>
              </a:r>
              <a:r>
                <a:rPr lang="hu-HU" sz="1100" baseline="0"/>
                <a:t> is the significance level, given. </a:t>
              </a:r>
              <a:endParaRPr lang="hu-HU" sz="1100"/>
            </a:p>
          </xdr:txBody>
        </xdr:sp>
      </mc:Choice>
      <mc:Fallback>
        <xdr:sp macro="" textlink="">
          <xdr:nvSpPr>
            <xdr:cNvPr id="3" name="Szövegdoboz 2"/>
            <xdr:cNvSpPr txBox="1"/>
          </xdr:nvSpPr>
          <xdr:spPr>
            <a:xfrm>
              <a:off x="6143624" y="400049"/>
              <a:ext cx="3714751" cy="2143125"/>
            </a:xfrm>
            <a:prstGeom prst="rect">
              <a:avLst/>
            </a:prstGeom>
            <a:solidFill>
              <a:schemeClr val="accent2">
                <a:lumMod val="20000"/>
                <a:lumOff val="80000"/>
              </a:schemeClr>
            </a:solidFill>
            <a:ln/>
          </xdr:spPr>
          <xdr:style>
            <a:lnRef idx="2">
              <a:schemeClr val="accent2"/>
            </a:lnRef>
            <a:fillRef idx="1">
              <a:schemeClr val="lt1"/>
            </a:fillRef>
            <a:effectRef idx="0">
              <a:schemeClr val="accent2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hu-HU" sz="1100"/>
                <a:t>Konfidence interval</a:t>
              </a:r>
              <a:r>
                <a:rPr lang="hu-HU" sz="1100" baseline="0"/>
                <a:t>, known standard deviation.</a:t>
              </a:r>
            </a:p>
            <a:p>
              <a:endParaRPr lang="hu-HU" sz="1100" baseline="0"/>
            </a:p>
            <a:p>
              <a:r>
                <a:rPr lang="hu-HU" sz="1100" baseline="0"/>
                <a:t>The centre of the confidence interval is the average (AVERGE)</a:t>
              </a:r>
            </a:p>
            <a:p>
              <a:r>
                <a:rPr lang="hu-HU" sz="1100" baseline="0"/>
                <a:t>The radius of the confidence interval is </a:t>
              </a:r>
            </a:p>
            <a:p>
              <a:r>
                <a:rPr lang="hu-HU" sz="1100" b="0" i="0" baseline="0">
                  <a:latin typeface="Cambria Math" panose="02040503050406030204" pitchFamily="18" charset="0"/>
                </a:rPr>
                <a:t>𝑎=𝜆 𝜎/√𝑛</a:t>
              </a:r>
              <a:endParaRPr lang="hu-HU" sz="1100"/>
            </a:p>
            <a:p>
              <a:r>
                <a:rPr lang="hu-HU" sz="1100"/>
                <a:t>Here</a:t>
              </a:r>
              <a:r>
                <a:rPr lang="hu-HU" sz="1100" baseline="0"/>
                <a:t> </a:t>
              </a:r>
              <a:endParaRPr lang="hu-HU" sz="1100" b="0" i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hu-HU" sz="1100" b="0" i="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𝜆</a:t>
              </a:r>
              <a:r>
                <a:rPr lang="hu-HU" sz="1100"/>
                <a:t>=NORM.S.INV((p+1)/2)</a:t>
              </a:r>
            </a:p>
            <a:p>
              <a:r>
                <a:rPr lang="hu-HU" sz="1100" b="0" i="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𝜎</a:t>
              </a:r>
              <a:r>
                <a:rPr lang="hu-HU" sz="1100"/>
                <a:t> is the standard deviation</a:t>
              </a:r>
            </a:p>
            <a:p>
              <a:r>
                <a:rPr lang="hu-HU" sz="1100" b="0" i="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𝑛</a:t>
              </a:r>
              <a:r>
                <a:rPr lang="hu-HU" sz="1100"/>
                <a:t> is the number of measurements</a:t>
              </a:r>
            </a:p>
            <a:p>
              <a:r>
                <a:rPr lang="hu-HU" sz="1100"/>
                <a:t>p</a:t>
              </a:r>
              <a:r>
                <a:rPr lang="hu-HU" sz="1100" baseline="0"/>
                <a:t> is the significance level, given. </a:t>
              </a:r>
              <a:endParaRPr lang="hu-HU" sz="1100"/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1</xdr:row>
      <xdr:rowOff>171450</xdr:rowOff>
    </xdr:from>
    <xdr:to>
      <xdr:col>7</xdr:col>
      <xdr:colOff>447675</xdr:colOff>
      <xdr:row>9</xdr:row>
      <xdr:rowOff>114299</xdr:rowOff>
    </xdr:to>
    <xdr:sp macro="" textlink="">
      <xdr:nvSpPr>
        <xdr:cNvPr id="2" name="Szövegdoboz 1"/>
        <xdr:cNvSpPr txBox="1"/>
      </xdr:nvSpPr>
      <xdr:spPr>
        <a:xfrm>
          <a:off x="962025" y="361950"/>
          <a:ext cx="5372100" cy="14668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filling weights of a detergent were measured using a direct measurement method</a:t>
          </a:r>
          <a:r>
            <a:rPr lang="hu-H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</a:p>
        <a:p>
          <a:r>
            <a:rPr lang="hu-H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results of the measurement are included in the table below.</a:t>
          </a:r>
          <a:endParaRPr lang="hu-H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hu-H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a.)</a:t>
          </a:r>
          <a:r>
            <a:rPr lang="hu-H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Calculate the results of the measurement using the average and the confidence interval at a significance level of </a:t>
          </a:r>
          <a:r>
            <a:rPr lang="hu-H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95%!</a:t>
          </a:r>
        </a:p>
        <a:p>
          <a:r>
            <a:rPr lang="hu-H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  	b.) Let us assume that</a:t>
          </a:r>
          <a:r>
            <a:rPr lang="hu-H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calculated sample standard deviation is constant with the increasing numbers of the measurement. How many measurements are required to reduce the relative error below </a:t>
          </a:r>
          <a:r>
            <a:rPr lang="hu-H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2%?</a:t>
          </a:r>
          <a:endParaRPr lang="hu-HU" sz="1100"/>
        </a:p>
      </xdr:txBody>
    </xdr:sp>
    <xdr:clientData/>
  </xdr:twoCellAnchor>
  <xdr:twoCellAnchor>
    <xdr:from>
      <xdr:col>7</xdr:col>
      <xdr:colOff>657225</xdr:colOff>
      <xdr:row>1</xdr:row>
      <xdr:rowOff>142875</xdr:rowOff>
    </xdr:from>
    <xdr:to>
      <xdr:col>13</xdr:col>
      <xdr:colOff>590551</xdr:colOff>
      <xdr:row>10</xdr:row>
      <xdr:rowOff>571500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Szövegdoboz 2"/>
            <xdr:cNvSpPr txBox="1"/>
          </xdr:nvSpPr>
          <xdr:spPr>
            <a:xfrm>
              <a:off x="7715250" y="333375"/>
              <a:ext cx="3714751" cy="2143125"/>
            </a:xfrm>
            <a:prstGeom prst="rect">
              <a:avLst/>
            </a:prstGeom>
            <a:solidFill>
              <a:schemeClr val="accent2">
                <a:lumMod val="20000"/>
                <a:lumOff val="80000"/>
              </a:schemeClr>
            </a:solidFill>
            <a:ln/>
          </xdr:spPr>
          <xdr:style>
            <a:lnRef idx="2">
              <a:schemeClr val="accent2"/>
            </a:lnRef>
            <a:fillRef idx="1">
              <a:schemeClr val="lt1"/>
            </a:fillRef>
            <a:effectRef idx="0">
              <a:schemeClr val="accent2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hu-HU" sz="1100"/>
                <a:t>Konfidence interval</a:t>
              </a:r>
              <a:r>
                <a:rPr lang="hu-HU" sz="1100" baseline="0"/>
                <a:t>, unknown standard deviation.</a:t>
              </a:r>
            </a:p>
            <a:p>
              <a:endParaRPr lang="hu-HU" sz="1100" baseline="0"/>
            </a:p>
            <a:p>
              <a:r>
                <a:rPr lang="hu-HU" sz="1100" baseline="0"/>
                <a:t>The centre of the confidence interval is the average (AVERGE)</a:t>
              </a:r>
            </a:p>
            <a:p>
              <a:r>
                <a:rPr lang="hu-HU" sz="1100" baseline="0"/>
                <a:t>The radius of the confidence interval is </a:t>
              </a:r>
            </a:p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hu-HU" sz="1100" b="0" i="1" baseline="0">
                        <a:latin typeface="Cambria Math" panose="02040503050406030204" pitchFamily="18" charset="0"/>
                      </a:rPr>
                      <m:t>𝑎</m:t>
                    </m:r>
                    <m:r>
                      <a:rPr lang="hu-HU" sz="1100" b="0" i="1" baseline="0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hu-HU" sz="1100" b="0" i="1" baseline="0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hu-HU" sz="1100" b="0" i="1" baseline="0">
                            <a:latin typeface="Cambria Math" panose="02040503050406030204" pitchFamily="18" charset="0"/>
                          </a:rPr>
                          <m:t>𝜆</m:t>
                        </m:r>
                      </m:e>
                      <m:sub>
                        <m:r>
                          <a:rPr lang="hu-HU" sz="1100" b="0" i="1" baseline="0">
                            <a:latin typeface="Cambria Math" panose="02040503050406030204" pitchFamily="18" charset="0"/>
                          </a:rPr>
                          <m:t>𝑠𝑡</m:t>
                        </m:r>
                      </m:sub>
                    </m:sSub>
                    <m:f>
                      <m:fPr>
                        <m:ctrlPr>
                          <a:rPr lang="hu-HU" sz="1100" b="0" i="1" baseline="0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hu-HU" sz="1100" b="0" i="1" baseline="0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hu-HU" sz="1100" b="0" i="1" baseline="0">
                                <a:latin typeface="Cambria Math" panose="02040503050406030204" pitchFamily="18" charset="0"/>
                              </a:rPr>
                              <m:t>𝑠</m:t>
                            </m:r>
                          </m:e>
                          <m:sup>
                            <m:r>
                              <a:rPr lang="hu-HU" sz="1100" b="0" i="1" baseline="0">
                                <a:latin typeface="Cambria Math" panose="02040503050406030204" pitchFamily="18" charset="0"/>
                              </a:rPr>
                              <m:t>∗</m:t>
                            </m:r>
                          </m:sup>
                        </m:sSup>
                      </m:num>
                      <m:den>
                        <m:rad>
                          <m:radPr>
                            <m:degHide m:val="on"/>
                            <m:ctrlPr>
                              <a:rPr lang="hu-HU" sz="1100" b="0" i="1" baseline="0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r>
                              <a:rPr lang="hu-HU" sz="1100" b="0" i="1" baseline="0">
                                <a:latin typeface="Cambria Math" panose="02040503050406030204" pitchFamily="18" charset="0"/>
                              </a:rPr>
                              <m:t>𝑛</m:t>
                            </m:r>
                          </m:e>
                        </m:rad>
                      </m:den>
                    </m:f>
                  </m:oMath>
                </m:oMathPara>
              </a14:m>
              <a:endParaRPr lang="hu-HU" sz="1100"/>
            </a:p>
            <a:p>
              <a:r>
                <a:rPr lang="hu-HU" sz="1100"/>
                <a:t>Here</a:t>
              </a:r>
              <a:r>
                <a:rPr lang="hu-HU" sz="1100" baseline="0"/>
                <a:t> </a:t>
              </a:r>
              <a:endParaRPr lang="hu-HU" sz="1100" b="0" i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14:m>
                <m:oMath xmlns:m="http://schemas.openxmlformats.org/officeDocument/2006/math">
                  <m:sSub>
                    <m:sSubPr>
                      <m:ctrlPr>
                        <a:rPr lang="hu-HU" sz="1100" b="0" i="1" baseline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hu-HU" sz="1100" b="0" i="1" baseline="0">
                          <a:solidFill>
                            <a:schemeClr val="dk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𝜆</m:t>
                      </m:r>
                    </m:e>
                    <m:sub>
                      <m:r>
                        <a:rPr lang="hu-HU" sz="1100" b="0" i="1" baseline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𝑠𝑡</m:t>
                      </m:r>
                    </m:sub>
                  </m:sSub>
                </m:oMath>
              </a14:m>
              <a:r>
                <a:rPr lang="hu-HU" sz="1100"/>
                <a:t>=T.INV.2T(1-p;n-1)</a:t>
              </a:r>
            </a:p>
            <a:p>
              <a14:m>
                <m:oMath xmlns:m="http://schemas.openxmlformats.org/officeDocument/2006/math">
                  <m:sSup>
                    <m:sSupPr>
                      <m:ctrlPr>
                        <a:rPr lang="hu-HU" sz="1100" b="0" i="1" baseline="0">
                          <a:solidFill>
                            <a:schemeClr val="dk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a:rPr lang="hu-HU" sz="1100" b="0" i="1" baseline="0">
                          <a:solidFill>
                            <a:schemeClr val="dk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𝑠</m:t>
                      </m:r>
                    </m:e>
                    <m:sup>
                      <m:r>
                        <a:rPr lang="hu-HU" sz="1100" b="0" i="1" baseline="0">
                          <a:solidFill>
                            <a:schemeClr val="dk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∗</m:t>
                      </m:r>
                    </m:sup>
                  </m:sSup>
                </m:oMath>
              </a14:m>
              <a:r>
                <a:rPr lang="hu-HU" sz="1100"/>
                <a:t> is the sample standard deviation (STDEV.S)</a:t>
              </a:r>
            </a:p>
            <a:p>
              <a14:m>
                <m:oMath xmlns:m="http://schemas.openxmlformats.org/officeDocument/2006/math">
                  <m:r>
                    <a:rPr lang="hu-HU" sz="1100" b="0" i="1" baseline="0">
                      <a:solidFill>
                        <a:schemeClr val="dk1"/>
                      </a:solidFill>
                      <a:effectLst/>
                      <a:latin typeface="+mn-lt"/>
                      <a:ea typeface="+mn-ea"/>
                      <a:cs typeface="+mn-cs"/>
                    </a:rPr>
                    <m:t>𝑛</m:t>
                  </m:r>
                </m:oMath>
              </a14:m>
              <a:r>
                <a:rPr lang="hu-HU" sz="1100"/>
                <a:t> is the number of measurements</a:t>
              </a:r>
            </a:p>
            <a:p>
              <a:r>
                <a:rPr lang="hu-HU" sz="1100"/>
                <a:t>p</a:t>
              </a:r>
              <a:r>
                <a:rPr lang="hu-HU" sz="1100" baseline="0"/>
                <a:t> is the significance level, given. </a:t>
              </a:r>
              <a:endParaRPr lang="hu-HU" sz="1100"/>
            </a:p>
          </xdr:txBody>
        </xdr:sp>
      </mc:Choice>
      <mc:Fallback>
        <xdr:sp macro="" textlink="">
          <xdr:nvSpPr>
            <xdr:cNvPr id="3" name="Szövegdoboz 2"/>
            <xdr:cNvSpPr txBox="1"/>
          </xdr:nvSpPr>
          <xdr:spPr>
            <a:xfrm>
              <a:off x="7715250" y="333375"/>
              <a:ext cx="3714751" cy="2143125"/>
            </a:xfrm>
            <a:prstGeom prst="rect">
              <a:avLst/>
            </a:prstGeom>
            <a:solidFill>
              <a:schemeClr val="accent2">
                <a:lumMod val="20000"/>
                <a:lumOff val="80000"/>
              </a:schemeClr>
            </a:solidFill>
            <a:ln/>
          </xdr:spPr>
          <xdr:style>
            <a:lnRef idx="2">
              <a:schemeClr val="accent2"/>
            </a:lnRef>
            <a:fillRef idx="1">
              <a:schemeClr val="lt1"/>
            </a:fillRef>
            <a:effectRef idx="0">
              <a:schemeClr val="accent2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hu-HU" sz="1100"/>
                <a:t>Konfidence interval</a:t>
              </a:r>
              <a:r>
                <a:rPr lang="hu-HU" sz="1100" baseline="0"/>
                <a:t>, unknown standard deviation.</a:t>
              </a:r>
            </a:p>
            <a:p>
              <a:endParaRPr lang="hu-HU" sz="1100" baseline="0"/>
            </a:p>
            <a:p>
              <a:r>
                <a:rPr lang="hu-HU" sz="1100" baseline="0"/>
                <a:t>The centre of the confidence interval is the average (AVERGE)</a:t>
              </a:r>
            </a:p>
            <a:p>
              <a:r>
                <a:rPr lang="hu-HU" sz="1100" baseline="0"/>
                <a:t>The radius of the confidence interval is </a:t>
              </a:r>
            </a:p>
            <a:p>
              <a:r>
                <a:rPr lang="hu-HU" sz="1100" b="0" i="0" baseline="0">
                  <a:latin typeface="Cambria Math" panose="02040503050406030204" pitchFamily="18" charset="0"/>
                </a:rPr>
                <a:t>𝑎=𝜆_𝑠𝑡  𝑠^∗/√𝑛</a:t>
              </a:r>
              <a:endParaRPr lang="hu-HU" sz="1100"/>
            </a:p>
            <a:p>
              <a:r>
                <a:rPr lang="hu-HU" sz="1100"/>
                <a:t>Here</a:t>
              </a:r>
              <a:r>
                <a:rPr lang="hu-HU" sz="1100" baseline="0"/>
                <a:t> </a:t>
              </a:r>
              <a:endParaRPr lang="hu-HU" sz="1100" b="0" i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hu-HU" sz="1100" b="0" i="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𝜆</a:t>
              </a:r>
              <a:r>
                <a:rPr lang="hu-HU" sz="1100" b="0" i="0" baseline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_𝑠𝑡</a:t>
              </a:r>
              <a:r>
                <a:rPr lang="hu-HU" sz="1100"/>
                <a:t>=T.INV.2T(1-p;n-1)</a:t>
              </a:r>
            </a:p>
            <a:p>
              <a:r>
                <a:rPr lang="hu-HU" sz="1100" b="0" i="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𝑠^∗</a:t>
              </a:r>
              <a:r>
                <a:rPr lang="hu-HU" sz="1100"/>
                <a:t> is the sample standard deviation (STDEV.S)</a:t>
              </a:r>
            </a:p>
            <a:p>
              <a:r>
                <a:rPr lang="hu-HU" sz="1100" b="0" i="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𝑛</a:t>
              </a:r>
              <a:r>
                <a:rPr lang="hu-HU" sz="1100"/>
                <a:t> is the number of measurements</a:t>
              </a:r>
            </a:p>
            <a:p>
              <a:r>
                <a:rPr lang="hu-HU" sz="1100"/>
                <a:t>p</a:t>
              </a:r>
              <a:r>
                <a:rPr lang="hu-HU" sz="1100" baseline="0"/>
                <a:t> is the significance level, given. </a:t>
              </a:r>
              <a:endParaRPr lang="hu-HU" sz="1100"/>
            </a:p>
          </xdr:txBody>
        </xdr:sp>
      </mc:Fallback>
    </mc:AlternateContent>
    <xdr:clientData/>
  </xdr:twoCellAnchor>
  <xdr:twoCellAnchor>
    <xdr:from>
      <xdr:col>4</xdr:col>
      <xdr:colOff>0</xdr:colOff>
      <xdr:row>21</xdr:row>
      <xdr:rowOff>57150</xdr:rowOff>
    </xdr:from>
    <xdr:to>
      <xdr:col>5</xdr:col>
      <xdr:colOff>990600</xdr:colOff>
      <xdr:row>28</xdr:row>
      <xdr:rowOff>38100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Szövegdoboz 3"/>
            <xdr:cNvSpPr txBox="1"/>
          </xdr:nvSpPr>
          <xdr:spPr>
            <a:xfrm>
              <a:off x="3981450" y="4495800"/>
              <a:ext cx="2447925" cy="1314450"/>
            </a:xfrm>
            <a:prstGeom prst="rect">
              <a:avLst/>
            </a:prstGeom>
            <a:solidFill>
              <a:schemeClr val="accent2">
                <a:lumMod val="20000"/>
                <a:lumOff val="80000"/>
              </a:schemeClr>
            </a:solidFill>
            <a:ln/>
          </xdr:spPr>
          <xdr:style>
            <a:lnRef idx="2">
              <a:schemeClr val="accent2"/>
            </a:lnRef>
            <a:fillRef idx="1">
              <a:schemeClr val="lt1"/>
            </a:fillRef>
            <a:effectRef idx="0">
              <a:schemeClr val="accent2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hu-HU" sz="1100"/>
                <a:t>This</a:t>
              </a:r>
              <a:r>
                <a:rPr lang="hu-HU" sz="1100" baseline="0"/>
                <a:t> is the 2% of the average. We want the radius to be smaller than this number.</a:t>
              </a:r>
            </a:p>
            <a:p>
              <a:r>
                <a:rPr lang="hu-HU" sz="1100" baseline="0"/>
                <a:t>If we assume that </a:t>
              </a:r>
              <a14:m>
                <m:oMath xmlns:m="http://schemas.openxmlformats.org/officeDocument/2006/math">
                  <m:sSup>
                    <m:sSupPr>
                      <m:ctrlPr>
                        <a:rPr lang="hu-HU" sz="1100" b="0" i="1" baseline="0">
                          <a:solidFill>
                            <a:schemeClr val="dk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a:rPr lang="hu-HU" sz="1100" b="0" i="1" baseline="0">
                          <a:solidFill>
                            <a:schemeClr val="dk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𝑠</m:t>
                      </m:r>
                    </m:e>
                    <m:sup>
                      <m:r>
                        <a:rPr lang="hu-HU" sz="1100" b="0" i="1" baseline="0">
                          <a:solidFill>
                            <a:schemeClr val="dk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∗</m:t>
                      </m:r>
                    </m:sup>
                  </m:sSup>
                </m:oMath>
              </a14:m>
              <a:r>
                <a:rPr lang="hu-HU" sz="1100"/>
                <a:t> stays the same, how many measurements</a:t>
              </a:r>
              <a:r>
                <a:rPr lang="hu-HU" sz="1100" baseline="0"/>
                <a:t> are need to be made to go below this value?</a:t>
              </a:r>
              <a:endParaRPr lang="hu-HU" sz="1100"/>
            </a:p>
          </xdr:txBody>
        </xdr:sp>
      </mc:Choice>
      <mc:Fallback>
        <xdr:sp macro="" textlink="">
          <xdr:nvSpPr>
            <xdr:cNvPr id="4" name="Szövegdoboz 3"/>
            <xdr:cNvSpPr txBox="1"/>
          </xdr:nvSpPr>
          <xdr:spPr>
            <a:xfrm>
              <a:off x="3981450" y="4495800"/>
              <a:ext cx="2447925" cy="1314450"/>
            </a:xfrm>
            <a:prstGeom prst="rect">
              <a:avLst/>
            </a:prstGeom>
            <a:solidFill>
              <a:schemeClr val="accent2">
                <a:lumMod val="20000"/>
                <a:lumOff val="80000"/>
              </a:schemeClr>
            </a:solidFill>
            <a:ln/>
          </xdr:spPr>
          <xdr:style>
            <a:lnRef idx="2">
              <a:schemeClr val="accent2"/>
            </a:lnRef>
            <a:fillRef idx="1">
              <a:schemeClr val="lt1"/>
            </a:fillRef>
            <a:effectRef idx="0">
              <a:schemeClr val="accent2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hu-HU" sz="1100"/>
                <a:t>This</a:t>
              </a:r>
              <a:r>
                <a:rPr lang="hu-HU" sz="1100" baseline="0"/>
                <a:t> is the 2% of the average. We want the radius to be smaller than this number.</a:t>
              </a:r>
            </a:p>
            <a:p>
              <a:r>
                <a:rPr lang="hu-HU" sz="1100" baseline="0"/>
                <a:t>If we assume that </a:t>
              </a:r>
              <a:r>
                <a:rPr lang="hu-HU" sz="1100" b="0" i="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𝑠^∗</a:t>
              </a:r>
              <a:r>
                <a:rPr lang="hu-HU" sz="1100"/>
                <a:t> stays the same, how many measurements</a:t>
              </a:r>
              <a:r>
                <a:rPr lang="hu-HU" sz="1100" baseline="0"/>
                <a:t> are need to be made to go below this value?</a:t>
              </a:r>
              <a:endParaRPr lang="hu-HU" sz="1100"/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</xdr:rowOff>
    </xdr:from>
    <xdr:to>
      <xdr:col>11</xdr:col>
      <xdr:colOff>152400</xdr:colOff>
      <xdr:row>5</xdr:row>
      <xdr:rowOff>152401</xdr:rowOff>
    </xdr:to>
    <xdr:sp macro="" textlink="">
      <xdr:nvSpPr>
        <xdr:cNvPr id="3" name="Szövegdoboz 2"/>
        <xdr:cNvSpPr txBox="1"/>
      </xdr:nvSpPr>
      <xdr:spPr>
        <a:xfrm>
          <a:off x="1219200" y="381001"/>
          <a:ext cx="5638800" cy="723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fluid with a density of 1000±15 kg/m3 is filled into a cylindrical container.</a:t>
          </a:r>
          <a:r>
            <a:rPr lang="hu-H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diameter of the cylinder is </a:t>
          </a:r>
          <a:r>
            <a:rPr lang="hu-H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200±0.5 mm, the height 200±1 mm. Calculate the absolute</a:t>
          </a:r>
          <a:r>
            <a:rPr lang="hu-H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error of the fluid mass! (The absolute error is two times the standard deviation)</a:t>
          </a:r>
          <a:endParaRPr lang="hu-H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180975</xdr:colOff>
      <xdr:row>6</xdr:row>
      <xdr:rowOff>9525</xdr:rowOff>
    </xdr:from>
    <xdr:to>
      <xdr:col>10</xdr:col>
      <xdr:colOff>581025</xdr:colOff>
      <xdr:row>15</xdr:row>
      <xdr:rowOff>114300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Szövegdoboz 1"/>
            <xdr:cNvSpPr txBox="1"/>
          </xdr:nvSpPr>
          <xdr:spPr>
            <a:xfrm>
              <a:off x="3838575" y="1152525"/>
              <a:ext cx="2838450" cy="1819275"/>
            </a:xfrm>
            <a:prstGeom prst="rect">
              <a:avLst/>
            </a:prstGeom>
            <a:solidFill>
              <a:schemeClr val="accent2">
                <a:lumMod val="20000"/>
                <a:lumOff val="80000"/>
              </a:schemeClr>
            </a:solidFill>
            <a:ln/>
          </xdr:spPr>
          <xdr:style>
            <a:lnRef idx="2">
              <a:schemeClr val="accent2"/>
            </a:lnRef>
            <a:fillRef idx="1">
              <a:schemeClr val="lt1"/>
            </a:fillRef>
            <a:effectRef idx="0">
              <a:schemeClr val="accent2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GB" sz="1100" i="1">
                        <a:solidFill>
                          <a:schemeClr val="dk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𝑚</m:t>
                    </m:r>
                    <m:r>
                      <a:rPr lang="en-GB" sz="1100" i="1">
                        <a:solidFill>
                          <a:schemeClr val="dk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=</m:t>
                    </m:r>
                    <m:r>
                      <a:rPr lang="en-GB" sz="1100" i="1">
                        <a:solidFill>
                          <a:schemeClr val="dk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𝜌</m:t>
                    </m:r>
                    <m:r>
                      <a:rPr lang="en-GB" sz="1100" i="1">
                        <a:solidFill>
                          <a:schemeClr val="dk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𝑉</m:t>
                    </m:r>
                    <m:r>
                      <a:rPr lang="en-GB" sz="1100" i="1">
                        <a:solidFill>
                          <a:schemeClr val="dk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=</m:t>
                    </m:r>
                    <m:r>
                      <a:rPr lang="en-GB" sz="1100" i="1">
                        <a:solidFill>
                          <a:schemeClr val="dk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𝜌</m:t>
                    </m:r>
                    <m:f>
                      <m:fPr>
                        <m:ctrlPr>
                          <a:rPr lang="hu-HU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hu-HU" sz="1100" i="1">
                                <a:solidFill>
                                  <a:schemeClr val="dk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n-GB" sz="1100" i="1">
                                <a:solidFill>
                                  <a:schemeClr val="dk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𝑑</m:t>
                            </m:r>
                          </m:e>
                          <m:sup>
                            <m:r>
                              <a:rPr lang="en-GB" sz="1100" i="1">
                                <a:solidFill>
                                  <a:schemeClr val="dk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  <m:r>
                          <a:rPr lang="en-GB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𝜋</m:t>
                        </m:r>
                      </m:num>
                      <m:den>
                        <m:r>
                          <a:rPr lang="en-GB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4</m:t>
                        </m:r>
                      </m:den>
                    </m:f>
                    <m:r>
                      <a:rPr lang="en-GB" sz="1100" i="1">
                        <a:solidFill>
                          <a:schemeClr val="dk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h</m:t>
                    </m:r>
                  </m:oMath>
                </m:oMathPara>
              </a14:m>
              <a:endParaRPr lang="hu-HU" sz="1100"/>
            </a:p>
            <a:p>
              <a:endParaRPr lang="hu-HU" sz="1100"/>
            </a:p>
            <a:p>
              <a14:m>
                <m:oMath xmlns:m="http://schemas.openxmlformats.org/officeDocument/2006/math">
                  <m:r>
                    <a:rPr lang="en-GB" sz="1100" i="1">
                      <a:solidFill>
                        <a:schemeClr val="dk1"/>
                      </a:solidFill>
                      <a:effectLst/>
                      <a:latin typeface="+mn-lt"/>
                      <a:ea typeface="+mn-ea"/>
                      <a:cs typeface="+mn-cs"/>
                    </a:rPr>
                    <m:t>𝜋</m:t>
                  </m:r>
                </m:oMath>
              </a14:m>
              <a:r>
                <a:rPr lang="hu-HU" sz="1100"/>
                <a:t> = PI()</a:t>
              </a:r>
            </a:p>
            <a:p>
              <a:endParaRPr lang="hu-HU" sz="1100"/>
            </a:p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hu-HU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GB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𝜎</m:t>
                        </m:r>
                      </m:e>
                      <m:sub>
                        <m:r>
                          <a:rPr lang="en-GB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𝑚</m:t>
                        </m:r>
                      </m:sub>
                    </m:sSub>
                    <m:r>
                      <a:rPr lang="en-GB" sz="1100" i="1">
                        <a:solidFill>
                          <a:schemeClr val="dk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=</m:t>
                    </m:r>
                    <m:r>
                      <a:rPr lang="en-GB" sz="1100" i="1">
                        <a:solidFill>
                          <a:schemeClr val="dk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𝑚</m:t>
                    </m:r>
                    <m:rad>
                      <m:radPr>
                        <m:degHide m:val="on"/>
                        <m:ctrlPr>
                          <a:rPr lang="hu-HU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radPr>
                      <m:deg/>
                      <m:e>
                        <m:sSup>
                          <m:sSupPr>
                            <m:ctrlPr>
                              <a:rPr lang="hu-HU" sz="1100" i="1">
                                <a:solidFill>
                                  <a:schemeClr val="dk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lang="hu-HU" sz="11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en-GB" sz="11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  <m:f>
                                  <m:fPr>
                                    <m:ctrlPr>
                                      <a:rPr lang="hu-HU" sz="110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sSub>
                                      <m:sSubPr>
                                        <m:ctrlPr>
                                          <a:rPr lang="hu-HU" sz="1100" i="1">
                                            <a:solidFill>
                                              <a:schemeClr val="dk1"/>
                                            </a:solidFill>
                                            <a:effectLst/>
                                            <a:latin typeface="+mn-lt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GB" sz="1100" i="1">
                                            <a:solidFill>
                                              <a:schemeClr val="dk1"/>
                                            </a:solidFill>
                                            <a:effectLst/>
                                            <a:latin typeface="+mn-lt"/>
                                            <a:ea typeface="+mn-ea"/>
                                            <a:cs typeface="+mn-cs"/>
                                          </a:rPr>
                                          <m:t>𝜎</m:t>
                                        </m:r>
                                      </m:e>
                                      <m:sub>
                                        <m:r>
                                          <a:rPr lang="en-GB" sz="1100" i="1">
                                            <a:solidFill>
                                              <a:schemeClr val="dk1"/>
                                            </a:solidFill>
                                            <a:effectLst/>
                                            <a:latin typeface="+mn-lt"/>
                                            <a:ea typeface="+mn-ea"/>
                                            <a:cs typeface="+mn-cs"/>
                                          </a:rPr>
                                          <m:t>𝑑</m:t>
                                        </m:r>
                                      </m:sub>
                                    </m:sSub>
                                  </m:num>
                                  <m:den>
                                    <m:r>
                                      <a:rPr lang="en-GB" sz="110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𝑑</m:t>
                                    </m:r>
                                  </m:den>
                                </m:f>
                              </m:e>
                            </m:d>
                          </m:e>
                          <m:sup>
                            <m:r>
                              <a:rPr lang="en-GB" sz="1100" i="1">
                                <a:solidFill>
                                  <a:schemeClr val="dk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  <m:r>
                          <a:rPr lang="en-GB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+</m:t>
                        </m:r>
                        <m:sSup>
                          <m:sSupPr>
                            <m:ctrlPr>
                              <a:rPr lang="hu-HU" sz="1100" i="1">
                                <a:solidFill>
                                  <a:schemeClr val="dk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lang="hu-HU" sz="11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hu-HU" sz="110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sSub>
                                      <m:sSubPr>
                                        <m:ctrlPr>
                                          <a:rPr lang="hu-HU" sz="1100" i="1">
                                            <a:solidFill>
                                              <a:schemeClr val="dk1"/>
                                            </a:solidFill>
                                            <a:effectLst/>
                                            <a:latin typeface="+mn-lt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GB" sz="1100" i="1">
                                            <a:solidFill>
                                              <a:schemeClr val="dk1"/>
                                            </a:solidFill>
                                            <a:effectLst/>
                                            <a:latin typeface="+mn-lt"/>
                                            <a:ea typeface="+mn-ea"/>
                                            <a:cs typeface="+mn-cs"/>
                                          </a:rPr>
                                          <m:t>𝜎</m:t>
                                        </m:r>
                                      </m:e>
                                      <m:sub>
                                        <m:r>
                                          <a:rPr lang="en-GB" sz="1100" i="1">
                                            <a:solidFill>
                                              <a:schemeClr val="dk1"/>
                                            </a:solidFill>
                                            <a:effectLst/>
                                            <a:latin typeface="+mn-lt"/>
                                            <a:ea typeface="+mn-ea"/>
                                            <a:cs typeface="+mn-cs"/>
                                          </a:rPr>
                                          <m:t>h</m:t>
                                        </m:r>
                                      </m:sub>
                                    </m:sSub>
                                  </m:num>
                                  <m:den>
                                    <m:r>
                                      <a:rPr lang="en-GB" sz="110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h</m:t>
                                    </m:r>
                                  </m:den>
                                </m:f>
                              </m:e>
                            </m:d>
                          </m:e>
                          <m:sup>
                            <m:r>
                              <a:rPr lang="en-GB" sz="1100" i="1">
                                <a:solidFill>
                                  <a:schemeClr val="dk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  <m:r>
                          <a:rPr lang="en-GB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+</m:t>
                        </m:r>
                        <m:sSup>
                          <m:sSupPr>
                            <m:ctrlPr>
                              <a:rPr lang="hu-HU" sz="1100" i="1">
                                <a:solidFill>
                                  <a:schemeClr val="dk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lang="hu-HU" sz="11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hu-HU" sz="110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sSub>
                                      <m:sSubPr>
                                        <m:ctrlPr>
                                          <a:rPr lang="hu-HU" sz="1100" i="1">
                                            <a:solidFill>
                                              <a:schemeClr val="dk1"/>
                                            </a:solidFill>
                                            <a:effectLst/>
                                            <a:latin typeface="+mn-lt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GB" sz="1100" i="1">
                                            <a:solidFill>
                                              <a:schemeClr val="dk1"/>
                                            </a:solidFill>
                                            <a:effectLst/>
                                            <a:latin typeface="+mn-lt"/>
                                            <a:ea typeface="+mn-ea"/>
                                            <a:cs typeface="+mn-cs"/>
                                          </a:rPr>
                                          <m:t>𝜎</m:t>
                                        </m:r>
                                      </m:e>
                                      <m:sub>
                                        <m:r>
                                          <a:rPr lang="en-GB" sz="1100" i="1">
                                            <a:solidFill>
                                              <a:schemeClr val="dk1"/>
                                            </a:solidFill>
                                            <a:effectLst/>
                                            <a:latin typeface="+mn-lt"/>
                                            <a:ea typeface="+mn-ea"/>
                                            <a:cs typeface="+mn-cs"/>
                                          </a:rPr>
                                          <m:t>𝜌</m:t>
                                        </m:r>
                                      </m:sub>
                                    </m:sSub>
                                  </m:num>
                                  <m:den>
                                    <m:r>
                                      <a:rPr lang="en-GB" sz="110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𝜌</m:t>
                                    </m:r>
                                  </m:den>
                                </m:f>
                              </m:e>
                            </m:d>
                          </m:e>
                          <m:sup>
                            <m:r>
                              <a:rPr lang="en-GB" sz="1100" i="1">
                                <a:solidFill>
                                  <a:schemeClr val="dk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</m:e>
                    </m:rad>
                  </m:oMath>
                </m:oMathPara>
              </a14:m>
              <a:endParaRPr lang="hu-HU" sz="1100"/>
            </a:p>
            <a:p>
              <a:endParaRPr lang="hu-HU" sz="1100"/>
            </a:p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hu-HU" sz="1100" b="0" i="0">
                        <a:solidFill>
                          <a:schemeClr val="dk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Δ</m:t>
                    </m:r>
                    <m:r>
                      <m:rPr>
                        <m:sty m:val="p"/>
                      </m:rPr>
                      <a:rPr lang="hu-HU" sz="1100" b="0" i="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m</m:t>
                    </m:r>
                    <m:r>
                      <a:rPr lang="hu-HU" sz="1100" b="0" i="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=2</m:t>
                    </m:r>
                    <m:sSub>
                      <m:sSubPr>
                        <m:ctrlPr>
                          <a:rPr lang="hu-HU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GB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𝜎</m:t>
                        </m:r>
                      </m:e>
                      <m:sub>
                        <m:r>
                          <a:rPr lang="en-GB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𝑚</m:t>
                        </m:r>
                      </m:sub>
                    </m:sSub>
                  </m:oMath>
                </m:oMathPara>
              </a14:m>
              <a:endParaRPr lang="hu-HU" sz="1100"/>
            </a:p>
          </xdr:txBody>
        </xdr:sp>
      </mc:Choice>
      <mc:Fallback>
        <xdr:sp macro="" textlink="">
          <xdr:nvSpPr>
            <xdr:cNvPr id="2" name="Szövegdoboz 1"/>
            <xdr:cNvSpPr txBox="1"/>
          </xdr:nvSpPr>
          <xdr:spPr>
            <a:xfrm>
              <a:off x="3838575" y="1152525"/>
              <a:ext cx="2838450" cy="1819275"/>
            </a:xfrm>
            <a:prstGeom prst="rect">
              <a:avLst/>
            </a:prstGeom>
            <a:solidFill>
              <a:schemeClr val="accent2">
                <a:lumMod val="20000"/>
                <a:lumOff val="80000"/>
              </a:schemeClr>
            </a:solidFill>
            <a:ln/>
          </xdr:spPr>
          <xdr:style>
            <a:lnRef idx="2">
              <a:schemeClr val="accent2"/>
            </a:lnRef>
            <a:fillRef idx="1">
              <a:schemeClr val="lt1"/>
            </a:fillRef>
            <a:effectRef idx="0">
              <a:schemeClr val="accent2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GB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𝑚=𝜌𝑉=𝜌</a:t>
              </a:r>
              <a:r>
                <a:rPr lang="hu-HU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(</a:t>
              </a:r>
              <a:r>
                <a:rPr lang="en-GB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𝑑</a:t>
              </a:r>
              <a:r>
                <a:rPr lang="hu-HU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^</a:t>
              </a:r>
              <a:r>
                <a:rPr lang="en-GB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2 𝜋</a:t>
              </a:r>
              <a:r>
                <a:rPr lang="hu-HU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)/</a:t>
              </a:r>
              <a:r>
                <a:rPr lang="en-GB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4 ℎ</a:t>
              </a:r>
              <a:endParaRPr lang="hu-HU" sz="1100"/>
            </a:p>
            <a:p>
              <a:endParaRPr lang="hu-HU" sz="1100"/>
            </a:p>
            <a:p>
              <a:r>
                <a:rPr lang="en-GB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𝜋</a:t>
              </a:r>
              <a:r>
                <a:rPr lang="hu-HU" sz="1100"/>
                <a:t> = PI()</a:t>
              </a:r>
            </a:p>
            <a:p>
              <a:endParaRPr lang="hu-HU" sz="1100"/>
            </a:p>
            <a:p>
              <a:r>
                <a:rPr lang="en-GB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𝜎</a:t>
              </a:r>
              <a:r>
                <a:rPr lang="hu-HU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GB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𝑚=𝑚</a:t>
              </a:r>
              <a:r>
                <a:rPr lang="hu-HU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√((</a:t>
              </a:r>
              <a:r>
                <a:rPr lang="en-GB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2</a:t>
              </a:r>
              <a:r>
                <a:rPr lang="hu-HU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GB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𝜎</a:t>
              </a:r>
              <a:r>
                <a:rPr lang="hu-HU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GB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𝑑</a:t>
              </a:r>
              <a:r>
                <a:rPr lang="hu-HU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:r>
                <a:rPr lang="en-GB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𝑑)</a:t>
              </a:r>
              <a:r>
                <a:rPr lang="hu-HU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^</a:t>
              </a:r>
              <a:r>
                <a:rPr lang="en-GB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2+</a:t>
              </a:r>
              <a:r>
                <a:rPr lang="hu-HU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GB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𝜎</a:t>
              </a:r>
              <a:r>
                <a:rPr lang="hu-HU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GB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ℎ</a:t>
              </a:r>
              <a:r>
                <a:rPr lang="hu-HU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:r>
                <a:rPr lang="en-GB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ℎ)</a:t>
              </a:r>
              <a:r>
                <a:rPr lang="hu-HU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^</a:t>
              </a:r>
              <a:r>
                <a:rPr lang="en-GB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2+</a:t>
              </a:r>
              <a:r>
                <a:rPr lang="hu-HU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GB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𝜎</a:t>
              </a:r>
              <a:r>
                <a:rPr lang="hu-HU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GB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𝜌</a:t>
              </a:r>
              <a:r>
                <a:rPr lang="hu-HU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:r>
                <a:rPr lang="en-GB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𝜌)</a:t>
              </a:r>
              <a:r>
                <a:rPr lang="hu-HU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^</a:t>
              </a:r>
              <a:r>
                <a:rPr lang="en-GB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2 </a:t>
              </a:r>
              <a:r>
                <a:rPr lang="hu-HU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endParaRPr lang="hu-HU" sz="1100"/>
            </a:p>
            <a:p>
              <a:endParaRPr lang="hu-HU" sz="1100"/>
            </a:p>
            <a:p>
              <a:r>
                <a:rPr lang="hu-HU" sz="11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Δ</a:t>
              </a:r>
              <a:r>
                <a:rPr lang="hu-HU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m=2</a:t>
              </a:r>
              <a:r>
                <a:rPr lang="en-GB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𝜎</a:t>
              </a:r>
              <a:r>
                <a:rPr lang="hu-HU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GB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𝑚</a:t>
              </a:r>
              <a:endParaRPr lang="hu-HU" sz="1100"/>
            </a:p>
          </xdr:txBody>
        </xdr:sp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1</xdr:row>
      <xdr:rowOff>180976</xdr:rowOff>
    </xdr:from>
    <xdr:to>
      <xdr:col>10</xdr:col>
      <xdr:colOff>266700</xdr:colOff>
      <xdr:row>11</xdr:row>
      <xdr:rowOff>38100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Szövegdoboz 1"/>
            <xdr:cNvSpPr txBox="1"/>
          </xdr:nvSpPr>
          <xdr:spPr>
            <a:xfrm>
              <a:off x="1038225" y="371476"/>
              <a:ext cx="5324475" cy="1762124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endParaRPr lang="hu-HU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hu-HU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The current flowing through a diode can be calculated as follows:</a:t>
              </a:r>
            </a:p>
            <a:p>
              <a:endParaRPr lang="hu-HU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hu-HU" sz="1100" i="1">
                        <a:solidFill>
                          <a:schemeClr val="dk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𝐼</m:t>
                    </m:r>
                    <m:r>
                      <a:rPr lang="hu-HU" sz="1100" i="1">
                        <a:solidFill>
                          <a:schemeClr val="dk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=</m:t>
                    </m:r>
                    <m:d>
                      <m:dPr>
                        <m:ctrlPr>
                          <a:rPr lang="hu-HU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sSup>
                          <m:sSupPr>
                            <m:ctrlPr>
                              <a:rPr lang="hu-HU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hu-HU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𝑒</m:t>
                            </m:r>
                          </m:e>
                          <m:sup>
                            <m:f>
                              <m:fPr>
                                <m:ctrlPr>
                                  <a:rPr lang="hu-HU" sz="11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hu-HU" sz="11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𝑞𝑈</m:t>
                                </m:r>
                              </m:num>
                              <m:den>
                                <m:r>
                                  <a:rPr lang="hu-HU" sz="11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𝑘𝑇</m:t>
                                </m:r>
                              </m:den>
                            </m:f>
                          </m:sup>
                        </m:sSup>
                        <m:r>
                          <a:rPr lang="hu-HU" sz="1100" i="1">
                            <a:solidFill>
                              <a:schemeClr val="dk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−1</m:t>
                        </m:r>
                      </m:e>
                    </m:d>
                  </m:oMath>
                </m:oMathPara>
              </a14:m>
              <a:endParaRPr lang="hu-HU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hu-HU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hu-HU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The temperature (T) of the diode is 310 K, with a systematic error</a:t>
              </a:r>
              <a:r>
                <a:rPr lang="hu-HU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of 5 K. The cut-in voltage is 0.4 Volt with a systematic error of 0.005 Volt. "k" is the Boltzmann constant, q is a given constant. Calculate the relative error of the current! Which systematic error has greater effect in the resulting error?</a:t>
              </a:r>
            </a:p>
          </xdr:txBody>
        </xdr:sp>
      </mc:Choice>
      <mc:Fallback xmlns="">
        <xdr:sp macro="" textlink="">
          <xdr:nvSpPr>
            <xdr:cNvPr id="2" name="Szövegdoboz 1"/>
            <xdr:cNvSpPr txBox="1"/>
          </xdr:nvSpPr>
          <xdr:spPr>
            <a:xfrm>
              <a:off x="1038225" y="371476"/>
              <a:ext cx="5324475" cy="1762124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endParaRPr lang="hu-HU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hu-HU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The current flowing through a diode can be calculated as follows:</a:t>
              </a:r>
            </a:p>
            <a:p>
              <a:endParaRPr lang="hu-HU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/>
              <a:r>
                <a:rPr lang="hu-HU" sz="1100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𝐼=</a:t>
              </a:r>
              <a:r>
                <a:rPr lang="hu-HU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hu-HU" sz="1100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𝑒</a:t>
              </a:r>
              <a:r>
                <a:rPr lang="hu-HU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^(</a:t>
              </a:r>
              <a:r>
                <a:rPr lang="hu-HU" sz="1100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𝑞𝑈</a:t>
              </a:r>
              <a:r>
                <a:rPr lang="hu-HU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</a:t>
              </a:r>
              <a:r>
                <a:rPr lang="hu-HU" sz="1100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𝑘𝑇</a:t>
              </a:r>
              <a:r>
                <a:rPr lang="hu-HU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hu-HU" sz="1100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−1</a:t>
              </a:r>
              <a:r>
                <a:rPr lang="hu-HU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endParaRPr lang="hu-HU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hu-HU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hu-HU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The temperature (T) of the diode is 310 K, with a systematic error</a:t>
              </a:r>
              <a:r>
                <a:rPr lang="hu-HU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of 5 K. The cut-in voltage is 0.4 Volt with a systematic error of 0.005 Volt. "k" is the Boltzmann constant, q is a given constant. Calculate the relative error of the current! Which systematic error has greater effect in the resulting error?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2:M23"/>
  <sheetViews>
    <sheetView tabSelected="1" workbookViewId="0">
      <selection activeCell="H21" sqref="H21:L23"/>
    </sheetView>
  </sheetViews>
  <sheetFormatPr defaultRowHeight="15" x14ac:dyDescent="0.25"/>
  <cols>
    <col min="3" max="3" width="12.140625" bestFit="1" customWidth="1"/>
    <col min="6" max="6" width="19.140625" customWidth="1"/>
    <col min="7" max="7" width="12" bestFit="1" customWidth="1"/>
    <col min="8" max="8" width="11" bestFit="1" customWidth="1"/>
  </cols>
  <sheetData>
    <row r="12" spans="3:7" ht="15" customHeight="1" x14ac:dyDescent="0.25">
      <c r="C12" s="2" t="s">
        <v>14</v>
      </c>
      <c r="D12">
        <v>150</v>
      </c>
      <c r="F12" s="16" t="s">
        <v>36</v>
      </c>
    </row>
    <row r="13" spans="3:7" x14ac:dyDescent="0.25">
      <c r="C13" s="2" t="s">
        <v>29</v>
      </c>
      <c r="D13" s="4">
        <v>1.25</v>
      </c>
      <c r="E13" s="2" t="s">
        <v>28</v>
      </c>
      <c r="F13" s="16"/>
      <c r="G13" s="2"/>
    </row>
    <row r="14" spans="3:7" x14ac:dyDescent="0.25">
      <c r="C14" s="3" t="s">
        <v>31</v>
      </c>
      <c r="D14">
        <v>0.41</v>
      </c>
      <c r="E14" s="2" t="s">
        <v>28</v>
      </c>
      <c r="F14" s="16"/>
      <c r="G14" s="2"/>
    </row>
    <row r="15" spans="3:7" x14ac:dyDescent="0.25">
      <c r="C15" s="2"/>
      <c r="E15" s="2"/>
      <c r="F15" s="16"/>
      <c r="G15" s="2"/>
    </row>
    <row r="16" spans="3:7" x14ac:dyDescent="0.25">
      <c r="C16" s="3" t="s">
        <v>15</v>
      </c>
      <c r="D16">
        <v>0.98</v>
      </c>
      <c r="E16" s="2"/>
      <c r="F16" s="16"/>
    </row>
    <row r="17" spans="3:13" x14ac:dyDescent="0.25">
      <c r="C17" s="3" t="s">
        <v>19</v>
      </c>
      <c r="D17">
        <f>(D16+1)/2</f>
        <v>0.99</v>
      </c>
    </row>
    <row r="18" spans="3:13" ht="16.5" customHeight="1" x14ac:dyDescent="0.25"/>
    <row r="19" spans="3:13" x14ac:dyDescent="0.25">
      <c r="C19" s="3" t="s">
        <v>20</v>
      </c>
      <c r="D19" s="4">
        <f>_xlfn.NORM.S.INV(D17)</f>
        <v>2.3263478740408408</v>
      </c>
      <c r="F19" s="15" t="s">
        <v>38</v>
      </c>
      <c r="G19" s="15"/>
      <c r="H19" s="15"/>
      <c r="I19" s="15"/>
      <c r="J19" s="15"/>
      <c r="K19" s="15"/>
      <c r="L19" s="15"/>
      <c r="M19" s="15"/>
    </row>
    <row r="20" spans="3:13" ht="30.75" customHeight="1" x14ac:dyDescent="0.25"/>
    <row r="21" spans="3:13" x14ac:dyDescent="0.25">
      <c r="C21" s="3" t="s">
        <v>17</v>
      </c>
      <c r="D21" s="4">
        <f>D19*D14/SQRT(D12)</f>
        <v>7.7877658493316057E-2</v>
      </c>
      <c r="F21" t="s">
        <v>30</v>
      </c>
      <c r="H21" s="18" t="s">
        <v>37</v>
      </c>
      <c r="I21" s="18"/>
      <c r="J21" s="18"/>
      <c r="K21" s="18"/>
      <c r="L21" s="18"/>
    </row>
    <row r="22" spans="3:13" x14ac:dyDescent="0.25">
      <c r="C22" s="1"/>
      <c r="F22" s="2"/>
      <c r="G22" s="2"/>
      <c r="H22" s="18"/>
      <c r="I22" s="18"/>
      <c r="J22" s="18"/>
      <c r="K22" s="18"/>
      <c r="L22" s="18"/>
    </row>
    <row r="23" spans="3:13" x14ac:dyDescent="0.25">
      <c r="H23" s="18"/>
      <c r="I23" s="18"/>
      <c r="J23" s="18"/>
      <c r="K23" s="18"/>
      <c r="L23" s="18"/>
    </row>
  </sheetData>
  <mergeCells count="3">
    <mergeCell ref="F12:F16"/>
    <mergeCell ref="H21:L23"/>
    <mergeCell ref="F19:M1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O34"/>
  <sheetViews>
    <sheetView workbookViewId="0">
      <selection activeCell="E32" sqref="E32"/>
    </sheetView>
  </sheetViews>
  <sheetFormatPr defaultRowHeight="15" x14ac:dyDescent="0.25"/>
  <cols>
    <col min="2" max="2" width="10.42578125" customWidth="1"/>
    <col min="3" max="3" width="13.85546875" customWidth="1"/>
    <col min="5" max="5" width="21.42578125" bestFit="1" customWidth="1"/>
    <col min="6" max="6" width="15.140625" customWidth="1"/>
    <col min="8" max="8" width="10" customWidth="1"/>
    <col min="9" max="9" width="10.140625" bestFit="1" customWidth="1"/>
  </cols>
  <sheetData>
    <row r="11" spans="2:7" ht="49.5" customHeight="1" x14ac:dyDescent="0.25">
      <c r="B11" s="6" t="s">
        <v>32</v>
      </c>
      <c r="C11" s="7" t="s">
        <v>35</v>
      </c>
      <c r="E11" s="2" t="s">
        <v>29</v>
      </c>
      <c r="F11" s="4">
        <f>AVERAGE(C12:C31)</f>
        <v>1.5204999999999997</v>
      </c>
    </row>
    <row r="12" spans="2:7" x14ac:dyDescent="0.25">
      <c r="B12">
        <v>1</v>
      </c>
      <c r="C12" s="4">
        <v>1.52</v>
      </c>
      <c r="E12" s="2" t="s">
        <v>34</v>
      </c>
      <c r="F12">
        <f>_xlfn.STDEV.P(C12:C31)</f>
        <v>8.9525136135054278E-2</v>
      </c>
    </row>
    <row r="13" spans="2:7" x14ac:dyDescent="0.25">
      <c r="B13">
        <v>2</v>
      </c>
      <c r="C13" s="4">
        <v>1.61</v>
      </c>
      <c r="E13" s="2" t="s">
        <v>14</v>
      </c>
      <c r="F13">
        <f>COUNT(C12:C31)</f>
        <v>20</v>
      </c>
    </row>
    <row r="14" spans="2:7" x14ac:dyDescent="0.25">
      <c r="B14">
        <v>3</v>
      </c>
      <c r="C14" s="4">
        <v>1.46</v>
      </c>
      <c r="E14" s="2" t="s">
        <v>15</v>
      </c>
      <c r="F14">
        <v>0.95</v>
      </c>
      <c r="G14" t="s">
        <v>16</v>
      </c>
    </row>
    <row r="15" spans="2:7" x14ac:dyDescent="0.25">
      <c r="B15">
        <v>4</v>
      </c>
      <c r="C15" s="4">
        <v>1.49</v>
      </c>
    </row>
    <row r="16" spans="2:7" x14ac:dyDescent="0.25">
      <c r="B16">
        <v>5</v>
      </c>
      <c r="C16" s="4">
        <v>1.51</v>
      </c>
      <c r="E16" s="2" t="s">
        <v>33</v>
      </c>
      <c r="F16">
        <f>_xlfn.T.INV.2T(1-F14,F13-1)</f>
        <v>2.0930240544083087</v>
      </c>
    </row>
    <row r="17" spans="2:15" x14ac:dyDescent="0.25">
      <c r="B17">
        <v>6</v>
      </c>
      <c r="C17" s="4">
        <v>1.6</v>
      </c>
    </row>
    <row r="18" spans="2:15" x14ac:dyDescent="0.25">
      <c r="B18">
        <v>7</v>
      </c>
      <c r="C18" s="4">
        <v>1.48</v>
      </c>
      <c r="E18" s="2" t="s">
        <v>17</v>
      </c>
      <c r="F18">
        <f>F16*F12/SQRT(F13)</f>
        <v>4.189905344790993E-2</v>
      </c>
      <c r="H18" t="s">
        <v>30</v>
      </c>
      <c r="K18" s="17" t="s">
        <v>39</v>
      </c>
      <c r="L18" s="17"/>
      <c r="M18" s="17"/>
      <c r="N18" s="17"/>
      <c r="O18" s="17"/>
    </row>
    <row r="19" spans="2:15" x14ac:dyDescent="0.25">
      <c r="B19">
        <v>8</v>
      </c>
      <c r="C19" s="4">
        <v>1.42</v>
      </c>
      <c r="H19" s="2"/>
      <c r="I19" s="2"/>
      <c r="J19" s="2"/>
      <c r="K19" s="2"/>
      <c r="L19" s="2"/>
    </row>
    <row r="20" spans="2:15" x14ac:dyDescent="0.25">
      <c r="B20">
        <v>9</v>
      </c>
      <c r="C20" s="4">
        <v>1.32</v>
      </c>
    </row>
    <row r="21" spans="2:15" x14ac:dyDescent="0.25">
      <c r="B21">
        <v>10</v>
      </c>
      <c r="C21" s="4">
        <v>1.7</v>
      </c>
      <c r="E21" s="2" t="s">
        <v>18</v>
      </c>
      <c r="F21" s="14">
        <f>F11*0.02</f>
        <v>3.0409999999999996E-2</v>
      </c>
      <c r="H21" t="s">
        <v>14</v>
      </c>
      <c r="I21" t="s">
        <v>40</v>
      </c>
      <c r="J21" t="s">
        <v>17</v>
      </c>
    </row>
    <row r="22" spans="2:15" x14ac:dyDescent="0.25">
      <c r="B22">
        <v>11</v>
      </c>
      <c r="C22" s="4">
        <v>1.54</v>
      </c>
      <c r="H22">
        <v>21</v>
      </c>
      <c r="I22">
        <f>_xlfn.T.INV.2T(1-$F$14,H22-1)</f>
        <v>2.0859634472658648</v>
      </c>
      <c r="J22">
        <f>I22*$F$12/SQRT(H22)</f>
        <v>4.075135339167011E-2</v>
      </c>
    </row>
    <row r="23" spans="2:15" x14ac:dyDescent="0.25">
      <c r="B23">
        <v>12</v>
      </c>
      <c r="C23" s="4">
        <v>1.43</v>
      </c>
      <c r="E23" s="2"/>
      <c r="F23" s="2"/>
      <c r="G23" s="2"/>
      <c r="H23">
        <v>25</v>
      </c>
      <c r="I23">
        <f>_xlfn.T.INV.2T(1-$F$14,H23-1)</f>
        <v>2.0638985616280254</v>
      </c>
      <c r="J23">
        <f t="shared" ref="J23:J24" si="0">I23*$F$12/SQRT(H23)</f>
        <v>3.6954159939738343E-2</v>
      </c>
    </row>
    <row r="24" spans="2:15" x14ac:dyDescent="0.25">
      <c r="B24">
        <v>13</v>
      </c>
      <c r="C24" s="4">
        <v>1.56</v>
      </c>
      <c r="H24">
        <v>30</v>
      </c>
      <c r="I24">
        <f>_xlfn.T.INV.2T(1-$F$14,H24-1)</f>
        <v>2.0452296421327034</v>
      </c>
      <c r="J24">
        <f t="shared" si="0"/>
        <v>3.3429235226933599E-2</v>
      </c>
    </row>
    <row r="25" spans="2:15" x14ac:dyDescent="0.25">
      <c r="B25">
        <v>14</v>
      </c>
      <c r="C25" s="4">
        <v>1.47</v>
      </c>
      <c r="H25">
        <v>35</v>
      </c>
      <c r="I25">
        <f>_xlfn.T.INV.2T(1-$F$14,H25-1)</f>
        <v>2.0322445093177191</v>
      </c>
      <c r="J25">
        <f>I25*$F$12/SQRT(H25)</f>
        <v>3.0752960241699615E-2</v>
      </c>
    </row>
    <row r="26" spans="2:15" x14ac:dyDescent="0.25">
      <c r="B26">
        <v>15</v>
      </c>
      <c r="C26" s="4">
        <v>1.68</v>
      </c>
      <c r="H26" s="14">
        <v>36</v>
      </c>
      <c r="I26" s="14">
        <f>_xlfn.T.INV.2T(1-$F$14,H26-1)</f>
        <v>2.0301079282503438</v>
      </c>
      <c r="J26" s="14">
        <f t="shared" ref="J26:J29" si="1">I26*$F$12/SQRT(H26)</f>
        <v>3.0290948107577504E-2</v>
      </c>
      <c r="L26" s="19" t="s">
        <v>41</v>
      </c>
    </row>
    <row r="27" spans="2:15" x14ac:dyDescent="0.25">
      <c r="B27">
        <v>16</v>
      </c>
      <c r="C27" s="4">
        <v>1.44</v>
      </c>
      <c r="H27">
        <v>37</v>
      </c>
      <c r="I27">
        <f>_xlfn.T.INV.2T(1-$F$14,H27-1)</f>
        <v>2.0280940009804502</v>
      </c>
      <c r="J27">
        <f t="shared" si="1"/>
        <v>2.98491664976374E-2</v>
      </c>
    </row>
    <row r="28" spans="2:15" x14ac:dyDescent="0.25">
      <c r="B28">
        <v>17</v>
      </c>
      <c r="C28" s="4">
        <v>1.6</v>
      </c>
      <c r="H28">
        <v>38</v>
      </c>
      <c r="I28">
        <f>_xlfn.T.INV.2T(1-$F$14,H28-1)</f>
        <v>2.0261924630291088</v>
      </c>
      <c r="J28">
        <f t="shared" si="1"/>
        <v>2.9426180006913272E-2</v>
      </c>
    </row>
    <row r="29" spans="2:15" x14ac:dyDescent="0.25">
      <c r="B29">
        <v>18</v>
      </c>
      <c r="C29" s="4">
        <v>1.59</v>
      </c>
      <c r="H29">
        <v>39</v>
      </c>
      <c r="I29">
        <f>_xlfn.T.INV.2T(1-$F$14,H29-1)</f>
        <v>2.0243941639119702</v>
      </c>
      <c r="J29">
        <f t="shared" si="1"/>
        <v>2.9020691946051561E-2</v>
      </c>
    </row>
    <row r="30" spans="2:15" x14ac:dyDescent="0.25">
      <c r="B30">
        <v>19</v>
      </c>
      <c r="C30" s="4">
        <v>1.49</v>
      </c>
    </row>
    <row r="31" spans="2:15" x14ac:dyDescent="0.25">
      <c r="B31">
        <v>20</v>
      </c>
      <c r="C31" s="4">
        <v>1.5</v>
      </c>
      <c r="G31" s="5"/>
    </row>
    <row r="33" spans="7:8" x14ac:dyDescent="0.25">
      <c r="G33" s="2"/>
    </row>
    <row r="34" spans="7:8" x14ac:dyDescent="0.25">
      <c r="H34" s="2"/>
    </row>
  </sheetData>
  <mergeCells count="1">
    <mergeCell ref="K18:O1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I25"/>
  <sheetViews>
    <sheetView workbookViewId="0">
      <selection activeCell="L11" sqref="L11"/>
    </sheetView>
  </sheetViews>
  <sheetFormatPr defaultRowHeight="15" x14ac:dyDescent="0.25"/>
  <sheetData>
    <row r="8" spans="3:5" s="9" customFormat="1" x14ac:dyDescent="0.25">
      <c r="C8" s="8" t="s">
        <v>0</v>
      </c>
      <c r="D8" s="9">
        <v>1000</v>
      </c>
      <c r="E8" s="10" t="s">
        <v>9</v>
      </c>
    </row>
    <row r="9" spans="3:5" s="9" customFormat="1" x14ac:dyDescent="0.25">
      <c r="C9" s="8" t="s">
        <v>6</v>
      </c>
      <c r="D9" s="9">
        <v>15</v>
      </c>
      <c r="E9" s="10"/>
    </row>
    <row r="10" spans="3:5" s="9" customFormat="1" x14ac:dyDescent="0.25">
      <c r="C10" s="8" t="s">
        <v>1</v>
      </c>
      <c r="D10" s="9">
        <f>D9/2</f>
        <v>7.5</v>
      </c>
      <c r="E10" s="10"/>
    </row>
    <row r="11" spans="3:5" s="9" customFormat="1" x14ac:dyDescent="0.25">
      <c r="C11" s="10" t="s">
        <v>2</v>
      </c>
      <c r="D11" s="9">
        <f>200/1000</f>
        <v>0.2</v>
      </c>
      <c r="E11" s="10" t="s">
        <v>10</v>
      </c>
    </row>
    <row r="12" spans="3:5" s="9" customFormat="1" x14ac:dyDescent="0.25">
      <c r="C12" s="8" t="s">
        <v>7</v>
      </c>
      <c r="D12" s="9">
        <f>0.5/1000</f>
        <v>5.0000000000000001E-4</v>
      </c>
      <c r="E12" s="10"/>
    </row>
    <row r="13" spans="3:5" s="9" customFormat="1" x14ac:dyDescent="0.25">
      <c r="C13" s="8" t="s">
        <v>3</v>
      </c>
      <c r="D13" s="9">
        <f>D12/2</f>
        <v>2.5000000000000001E-4</v>
      </c>
      <c r="E13" s="10"/>
    </row>
    <row r="14" spans="3:5" s="9" customFormat="1" x14ac:dyDescent="0.25">
      <c r="C14" s="8" t="s">
        <v>4</v>
      </c>
      <c r="D14" s="9">
        <f>200/1000</f>
        <v>0.2</v>
      </c>
      <c r="E14" s="10" t="s">
        <v>10</v>
      </c>
    </row>
    <row r="15" spans="3:5" s="9" customFormat="1" x14ac:dyDescent="0.25">
      <c r="C15" s="8" t="s">
        <v>8</v>
      </c>
      <c r="D15" s="9">
        <f>1/1000</f>
        <v>1E-3</v>
      </c>
      <c r="E15" s="10"/>
    </row>
    <row r="16" spans="3:5" s="9" customFormat="1" x14ac:dyDescent="0.25">
      <c r="C16" s="8" t="s">
        <v>5</v>
      </c>
      <c r="D16" s="9">
        <f>D15/2</f>
        <v>5.0000000000000001E-4</v>
      </c>
      <c r="E16" s="10"/>
    </row>
    <row r="17" spans="3:9" s="9" customFormat="1" x14ac:dyDescent="0.25">
      <c r="E17" s="10"/>
    </row>
    <row r="18" spans="3:9" s="9" customFormat="1" x14ac:dyDescent="0.25">
      <c r="C18" s="8" t="s">
        <v>10</v>
      </c>
      <c r="D18" s="9">
        <f>D8*D11^2*PI()/4*D14</f>
        <v>6.283185307179588</v>
      </c>
      <c r="E18" s="10" t="s">
        <v>11</v>
      </c>
      <c r="F18" s="15" t="s">
        <v>42</v>
      </c>
      <c r="G18" s="15"/>
      <c r="H18" s="15"/>
    </row>
    <row r="22" spans="3:9" x14ac:dyDescent="0.25">
      <c r="G22" s="3" t="s">
        <v>12</v>
      </c>
      <c r="H22">
        <f>SQRT((2*D13/D11)^2+(D16/D14)^2+(D10/D8)^2)*D18</f>
        <v>5.2097420380471576E-2</v>
      </c>
      <c r="I22" s="2" t="s">
        <v>11</v>
      </c>
    </row>
    <row r="23" spans="3:9" x14ac:dyDescent="0.25">
      <c r="G23" s="3" t="s">
        <v>13</v>
      </c>
      <c r="H23">
        <f>2*H22</f>
        <v>0.10419484076094315</v>
      </c>
      <c r="I23" s="2" t="s">
        <v>11</v>
      </c>
    </row>
    <row r="25" spans="3:9" x14ac:dyDescent="0.25">
      <c r="C25" t="s">
        <v>43</v>
      </c>
      <c r="D25" s="15" t="s">
        <v>44</v>
      </c>
      <c r="E25" s="15"/>
      <c r="F25" s="15"/>
      <c r="G25" s="15"/>
      <c r="H25" s="15"/>
      <c r="I25" s="15"/>
    </row>
  </sheetData>
  <mergeCells count="2">
    <mergeCell ref="F18:H18"/>
    <mergeCell ref="D25:I2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3:M22"/>
  <sheetViews>
    <sheetView workbookViewId="0">
      <selection activeCell="I19" sqref="I19"/>
    </sheetView>
  </sheetViews>
  <sheetFormatPr defaultRowHeight="15" x14ac:dyDescent="0.25"/>
  <sheetData>
    <row r="13" spans="3:8" x14ac:dyDescent="0.25">
      <c r="C13" s="2" t="s">
        <v>21</v>
      </c>
      <c r="E13" s="2" t="s">
        <v>22</v>
      </c>
      <c r="G13" s="2"/>
    </row>
    <row r="14" spans="3:8" x14ac:dyDescent="0.25">
      <c r="C14" s="3" t="s">
        <v>23</v>
      </c>
      <c r="E14" s="2" t="s">
        <v>22</v>
      </c>
      <c r="G14" s="2" t="s">
        <v>24</v>
      </c>
      <c r="H14" s="2">
        <v>11923</v>
      </c>
    </row>
    <row r="15" spans="3:8" x14ac:dyDescent="0.25">
      <c r="C15" s="2" t="s">
        <v>25</v>
      </c>
      <c r="E15" s="2" t="s">
        <v>26</v>
      </c>
      <c r="G15" s="2"/>
    </row>
    <row r="16" spans="3:8" x14ac:dyDescent="0.25">
      <c r="C16" s="3" t="s">
        <v>27</v>
      </c>
      <c r="E16" s="2" t="s">
        <v>26</v>
      </c>
    </row>
    <row r="17" spans="3:13" x14ac:dyDescent="0.25">
      <c r="J17" s="11"/>
      <c r="K17" s="11"/>
      <c r="L17" s="11"/>
      <c r="M17" s="11"/>
    </row>
    <row r="22" spans="3:13" x14ac:dyDescent="0.25">
      <c r="C22" s="1"/>
      <c r="G22" s="12"/>
      <c r="J22" s="13"/>
      <c r="K22" s="13"/>
      <c r="L22" s="1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Exercise 1</vt:lpstr>
      <vt:lpstr>Exercise 2</vt:lpstr>
      <vt:lpstr>Exercise 3</vt:lpstr>
      <vt:lpstr>Exercise 4 (optional)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tillsara</dc:creator>
  <cp:lastModifiedBy>Varga Roxána</cp:lastModifiedBy>
  <dcterms:created xsi:type="dcterms:W3CDTF">2011-09-16T10:56:24Z</dcterms:created>
  <dcterms:modified xsi:type="dcterms:W3CDTF">2019-11-11T09:33:25Z</dcterms:modified>
</cp:coreProperties>
</file>